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tendance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<sst xmlns="http://schemas.openxmlformats.org/spreadsheetml/2006/main" count="101" uniqueCount="41">
  <si>
    <t xml:space="preserve">www.excelintellect.com</t>
  </si>
  <si>
    <t xml:space="preserve">Attendance Log</t>
  </si>
  <si>
    <t xml:space="preserve">Choose the month, then mark each day with a code. Totals update automatically.</t>
  </si>
  <si>
    <t xml:space="preserve">Month start</t>
  </si>
  <si>
    <t xml:space="preserve">Working days</t>
  </si>
  <si>
    <t xml:space="preserve">Weekend code (1 or 7)</t>
  </si>
  <si>
    <t xml:space="preserve">Codes: P present, A absent, L leave, S sick, H holiday</t>
  </si>
  <si>
    <t xml:space="preserve">Employee</t>
  </si>
  <si>
    <t xml:space="preserve">Present</t>
  </si>
  <si>
    <t xml:space="preserve">Absent</t>
  </si>
  <si>
    <t xml:space="preserve">Leave</t>
  </si>
  <si>
    <t xml:space="preserve">Sick</t>
  </si>
  <si>
    <t xml:space="preserve">% here</t>
  </si>
  <si>
    <t xml:space="preserve">Employee A</t>
  </si>
  <si>
    <t xml:space="preserve">P</t>
  </si>
  <si>
    <t xml:space="preserve">L</t>
  </si>
  <si>
    <t xml:space="preserve">Employee B</t>
  </si>
  <si>
    <t xml:space="preserve">S</t>
  </si>
  <si>
    <t xml:space="preserve">Employee C</t>
  </si>
  <si>
    <t xml:space="preserve">A</t>
  </si>
  <si>
    <t xml:space="preserve">Total</t>
  </si>
  <si>
    <t xml:space="preserve">How to use: Attendance Log</t>
  </si>
  <si>
    <t xml:space="preserve">Free template from Excel Intellect</t>
  </si>
  <si>
    <t xml:space="preserve">Steps</t>
  </si>
  <si>
    <t xml:space="preserve">Enter the first day of the month in cell B8 and the weekend code in cell B9.</t>
  </si>
  <si>
    <t xml:space="preserve">Add employee names in column A.</t>
  </si>
  <si>
    <t xml:space="preserve">Choose a code for each day from the dropdown: P, A, L, S or H.</t>
  </si>
  <si>
    <t xml:space="preserve">Save a new copy each month. % here divides days present by the working days count, which does not remove public holidays.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</si>
  <si>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</si>
  <si>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</si>
  <si>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</si>
  <si>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</si>
  <si>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</si>
  <si>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COUNTIF, NETWORKDAYS.INTL, EOMONTH, WEEKDAY, TEXT, IF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</si>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</sst>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-mmm\-yyyy"/>
    <numFmt numFmtId="166" formatCode="General"/>
    <numFmt numFmtId="167" formatCode="0"/>
    <numFmt numFmtId="168" formatCode="d"/>
    <numFmt numFmtId="169" formatCode="0;\-0;;"/>
    <numFmt numFmtId="170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1F4FB8"/>
      <name val="Arial"/>
      <family val="0"/>
      <charset val="1"/>
    </font>
    <font>
      <b val="true"/>
      <sz val="10"/>
      <color rgb="FF0A3F39"/>
      <name val="Arial"/>
      <family val="0"/>
      <charset val="1"/>
    </font>
    <font>
      <sz val="9"/>
      <color rgb="FF4C6863"/>
      <name val="Arial"/>
      <family val="0"/>
      <charset val="1"/>
    </font>
    <font>
      <sz val="8"/>
      <color rgb="FF4C68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"/>
      <color rgb="FF1F4FB8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17786C"/>
      </patternFill>
    </fill>
    <fill>
      <patternFill patternType="solid">
        <fgColor rgb="FFFFF9E3"/>
        <bgColor rgb="FFFFF0CC"/>
      </patternFill>
    </fill>
    <fill>
      <patternFill patternType="solid">
        <fgColor rgb="FFE4F4F1"/>
        <bgColor rgb="FFE5EFF8"/>
      </patternFill>
    </fill>
    <fill>
      <patternFill patternType="solid">
        <fgColor rgb="FF17786C"/>
        <bgColor rgb="FF245A8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  <border diagonalUp="false" diagonalDown="false">
      <left style="thin">
        <color rgb="FFCFE3DE"/>
      </left>
      <right/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17786C"/>
        <sz val="8"/>
      </font>
      <fill>
        <patternFill>
          <bgColor rgb="FFE4F4F1"/>
        </patternFill>
      </fill>
    </dxf>
    <dxf>
      <font>
        <name val="Arial"/>
        <charset val="1"/>
        <family val="0"/>
        <b val="1"/>
        <color rgb="FFA32A2A"/>
        <sz val="8"/>
      </font>
      <fill>
        <patternFill>
          <bgColor rgb="FFFBE7E5"/>
        </patternFill>
      </fill>
    </dxf>
    <dxf>
      <font>
        <name val="Arial"/>
        <charset val="1"/>
        <family val="0"/>
        <b val="1"/>
        <color rgb="FF7C5400"/>
        <sz val="8"/>
      </font>
      <fill>
        <patternFill>
          <bgColor rgb="FFFFF0CC"/>
        </patternFill>
      </fill>
    </dxf>
    <dxf>
      <font>
        <name val="Arial"/>
        <charset val="1"/>
        <family val="0"/>
        <b val="1"/>
        <color rgb="FF245A8F"/>
        <sz val="8"/>
      </font>
      <fill>
        <patternFill>
          <bgColor rgb="FFE5EFF8"/>
        </patternFill>
      </fill>
    </dxf>
    <dxf>
      <font>
        <name val="Arial"/>
        <charset val="1"/>
        <family val="0"/>
        <b val="1"/>
        <color rgb="FF5B3A97"/>
        <sz val="8"/>
      </font>
      <fill>
        <patternFill>
          <bgColor rgb="FFECE7F6"/>
        </patternFill>
      </fill>
    </dxf>
    <dxf>
      <fill>
        <patternFill>
          <bgColor rgb="FFE9EE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C5400"/>
      <rgbColor rgb="FF800080"/>
      <rgbColor rgb="FF17786C"/>
      <rgbColor rgb="FFECE7F6"/>
      <rgbColor rgb="FF808080"/>
      <rgbColor rgb="FF9999FF"/>
      <rgbColor rgb="FF993366"/>
      <rgbColor rgb="FFFFF9E3"/>
      <rgbColor rgb="FFE4F4F1"/>
      <rgbColor rgb="FF660066"/>
      <rgbColor rgb="FFFF8080"/>
      <rgbColor rgb="FF1F4FB8"/>
      <rgbColor rgb="FFCFE3DE"/>
      <rgbColor rgb="FF000080"/>
      <rgbColor rgb="FFFF00FF"/>
      <rgbColor rgb="FFFFFF00"/>
      <rgbColor rgb="FF00FFFF"/>
      <rgbColor rgb="FF800080"/>
      <rgbColor rgb="FF800000"/>
      <rgbColor rgb="FF245A8F"/>
      <rgbColor rgb="FF0000FF"/>
      <rgbColor rgb="FF00CCFF"/>
      <rgbColor rgb="FFE5EFF8"/>
      <rgbColor rgb="FFE9EEEC"/>
      <rgbColor rgb="FFFFF0CC"/>
      <rgbColor rgb="FF99CCFF"/>
      <rgbColor rgb="FFFF99CC"/>
      <rgbColor rgb="FFCC99FF"/>
      <rgbColor rgb="FFFBE7E5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A32A2A"/>
      <rgbColor rgb="FF993366"/>
      <rgbColor rgb="FF5B3A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1352160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2" min="2" style="0" width="3.7"/>
    <col collapsed="false" customWidth="true" hidden="false" outlineLevel="0" max="37" min="33" style="0" width="8.5"/>
  </cols>
  <sheetData>
    <row r="1" customFormat="false" ht="15" hidden="false" customHeight="true" outlineLevel="0" collapsed="false"/>
    <row r="2" customFormat="false" ht="15" hidden="false" customHeight="true" outlineLevel="0" collapsed="false">
      <c r="N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B8" s="6" t="n">
        <v>46327</v>
      </c>
      <c r="C8" s="6"/>
      <c r="D8" s="6"/>
      <c r="E8" s="6"/>
      <c r="G8" s="7" t="s">
        <v>4</v>
      </c>
      <c r="K8" s="8" t="n">
        <f aca="false">NETWORKDAYS.INTL(B8,EOMONTH(B8,0),B9)</f>
        <v>21</v>
      </c>
    </row>
    <row r="9" customFormat="false" ht="15" hidden="false" customHeight="false" outlineLevel="0" collapsed="false">
      <c r="A9" s="5" t="s">
        <v>5</v>
      </c>
      <c r="B9" s="9" t="n">
        <v>1</v>
      </c>
      <c r="C9" s="9"/>
      <c r="D9" s="9"/>
      <c r="E9" s="9"/>
      <c r="G9" s="10" t="s">
        <v>6</v>
      </c>
    </row>
    <row r="11" customFormat="false" ht="15" hidden="false" customHeight="false" outlineLevel="0" collapsed="false">
      <c r="B11" s="11" t="str">
        <f aca="false">IF(B12="","",LEFT(TEXT(B12,"ddd"),1))</f>
        <v>S</v>
      </c>
      <c r="C11" s="11" t="str">
        <f aca="false">IF(C12="","",LEFT(TEXT(C12,"ddd"),1))</f>
        <v>M</v>
      </c>
      <c r="D11" s="11" t="str">
        <f aca="false">IF(D12="","",LEFT(TEXT(D12,"ddd"),1))</f>
        <v>T</v>
      </c>
      <c r="E11" s="11" t="str">
        <f aca="false">IF(E12="","",LEFT(TEXT(E12,"ddd"),1))</f>
        <v>W</v>
      </c>
      <c r="F11" s="11" t="str">
        <f aca="false">IF(F12="","",LEFT(TEXT(F12,"ddd"),1))</f>
        <v>T</v>
      </c>
      <c r="G11" s="11" t="str">
        <f aca="false">IF(G12="","",LEFT(TEXT(G12,"ddd"),1))</f>
        <v>F</v>
      </c>
      <c r="H11" s="11" t="str">
        <f aca="false">IF(H12="","",LEFT(TEXT(H12,"ddd"),1))</f>
        <v>S</v>
      </c>
      <c r="I11" s="11" t="str">
        <f aca="false">IF(I12="","",LEFT(TEXT(I12,"ddd"),1))</f>
        <v>S</v>
      </c>
      <c r="J11" s="11" t="str">
        <f aca="false">IF(J12="","",LEFT(TEXT(J12,"ddd"),1))</f>
        <v>M</v>
      </c>
      <c r="K11" s="11" t="str">
        <f aca="false">IF(K12="","",LEFT(TEXT(K12,"ddd"),1))</f>
        <v>T</v>
      </c>
      <c r="L11" s="11" t="str">
        <f aca="false">IF(L12="","",LEFT(TEXT(L12,"ddd"),1))</f>
        <v>W</v>
      </c>
      <c r="M11" s="11" t="str">
        <f aca="false">IF(M12="","",LEFT(TEXT(M12,"ddd"),1))</f>
        <v>T</v>
      </c>
      <c r="N11" s="11" t="str">
        <f aca="false">IF(N12="","",LEFT(TEXT(N12,"ddd"),1))</f>
        <v>F</v>
      </c>
      <c r="O11" s="11" t="str">
        <f aca="false">IF(O12="","",LEFT(TEXT(O12,"ddd"),1))</f>
        <v>S</v>
      </c>
      <c r="P11" s="11" t="str">
        <f aca="false">IF(P12="","",LEFT(TEXT(P12,"ddd"),1))</f>
        <v>S</v>
      </c>
      <c r="Q11" s="11" t="str">
        <f aca="false">IF(Q12="","",LEFT(TEXT(Q12,"ddd"),1))</f>
        <v>M</v>
      </c>
      <c r="R11" s="11" t="str">
        <f aca="false">IF(R12="","",LEFT(TEXT(R12,"ddd"),1))</f>
        <v>T</v>
      </c>
      <c r="S11" s="11" t="str">
        <f aca="false">IF(S12="","",LEFT(TEXT(S12,"ddd"),1))</f>
        <v>W</v>
      </c>
      <c r="T11" s="11" t="str">
        <f aca="false">IF(T12="","",LEFT(TEXT(T12,"ddd"),1))</f>
        <v>T</v>
      </c>
      <c r="U11" s="11" t="str">
        <f aca="false">IF(U12="","",LEFT(TEXT(U12,"ddd"),1))</f>
        <v>F</v>
      </c>
      <c r="V11" s="11" t="str">
        <f aca="false">IF(V12="","",LEFT(TEXT(V12,"ddd"),1))</f>
        <v>S</v>
      </c>
      <c r="W11" s="11" t="str">
        <f aca="false">IF(W12="","",LEFT(TEXT(W12,"ddd"),1))</f>
        <v>S</v>
      </c>
      <c r="X11" s="11" t="str">
        <f aca="false">IF(X12="","",LEFT(TEXT(X12,"ddd"),1))</f>
        <v>M</v>
      </c>
      <c r="Y11" s="11" t="str">
        <f aca="false">IF(Y12="","",LEFT(TEXT(Y12,"ddd"),1))</f>
        <v>T</v>
      </c>
      <c r="Z11" s="11" t="str">
        <f aca="false">IF(Z12="","",LEFT(TEXT(Z12,"ddd"),1))</f>
        <v>W</v>
      </c>
      <c r="AA11" s="11" t="str">
        <f aca="false">IF(AA12="","",LEFT(TEXT(AA12,"ddd"),1))</f>
        <v>T</v>
      </c>
      <c r="AB11" s="11" t="str">
        <f aca="false">IF(AB12="","",LEFT(TEXT(AB12,"ddd"),1))</f>
        <v>F</v>
      </c>
      <c r="AC11" s="11" t="str">
        <f aca="false">IF(AC12="","",LEFT(TEXT(AC12,"ddd"),1))</f>
        <v>S</v>
      </c>
      <c r="AD11" s="11" t="str">
        <f aca="false">IF(AD12="","",LEFT(TEXT(AD12,"ddd"),1))</f>
        <v>S</v>
      </c>
      <c r="AE11" s="11" t="str">
        <f aca="false">IF(AE12="","",LEFT(TEXT(AE12,"ddd"),1))</f>
        <v>M</v>
      </c>
      <c r="AF11" s="11" t="str">
        <f aca="false">IF(AF12="","",LEFT(TEXT(AF12,"ddd"),1))</f>
        <v/>
      </c>
    </row>
    <row r="12" customFormat="false" ht="15" hidden="false" customHeight="false" outlineLevel="0" collapsed="false">
      <c r="A12" s="12" t="s">
        <v>7</v>
      </c>
      <c r="B12" s="13" t="n">
        <f aca="false">IF($B$8+0&lt;=EOMONTH($B$8,0),$B$8+0,"")</f>
        <v>46327</v>
      </c>
      <c r="C12" s="13" t="n">
        <f aca="false">IF($B$8+1&lt;=EOMONTH($B$8,0),$B$8+1,"")</f>
        <v>46328</v>
      </c>
      <c r="D12" s="13" t="n">
        <f aca="false">IF($B$8+2&lt;=EOMONTH($B$8,0),$B$8+2,"")</f>
        <v>46329</v>
      </c>
      <c r="E12" s="13" t="n">
        <f aca="false">IF($B$8+3&lt;=EOMONTH($B$8,0),$B$8+3,"")</f>
        <v>46330</v>
      </c>
      <c r="F12" s="13" t="n">
        <f aca="false">IF($B$8+4&lt;=EOMONTH($B$8,0),$B$8+4,"")</f>
        <v>46331</v>
      </c>
      <c r="G12" s="13" t="n">
        <f aca="false">IF($B$8+5&lt;=EOMONTH($B$8,0),$B$8+5,"")</f>
        <v>46332</v>
      </c>
      <c r="H12" s="13" t="n">
        <f aca="false">IF($B$8+6&lt;=EOMONTH($B$8,0),$B$8+6,"")</f>
        <v>46333</v>
      </c>
      <c r="I12" s="13" t="n">
        <f aca="false">IF($B$8+7&lt;=EOMONTH($B$8,0),$B$8+7,"")</f>
        <v>46334</v>
      </c>
      <c r="J12" s="13" t="n">
        <f aca="false">IF($B$8+8&lt;=EOMONTH($B$8,0),$B$8+8,"")</f>
        <v>46335</v>
      </c>
      <c r="K12" s="13" t="n">
        <f aca="false">IF($B$8+9&lt;=EOMONTH($B$8,0),$B$8+9,"")</f>
        <v>46336</v>
      </c>
      <c r="L12" s="13" t="n">
        <f aca="false">IF($B$8+10&lt;=EOMONTH($B$8,0),$B$8+10,"")</f>
        <v>46337</v>
      </c>
      <c r="M12" s="13" t="n">
        <f aca="false">IF($B$8+11&lt;=EOMONTH($B$8,0),$B$8+11,"")</f>
        <v>46338</v>
      </c>
      <c r="N12" s="13" t="n">
        <f aca="false">IF($B$8+12&lt;=EOMONTH($B$8,0),$B$8+12,"")</f>
        <v>46339</v>
      </c>
      <c r="O12" s="13" t="n">
        <f aca="false">IF($B$8+13&lt;=EOMONTH($B$8,0),$B$8+13,"")</f>
        <v>46340</v>
      </c>
      <c r="P12" s="13" t="n">
        <f aca="false">IF($B$8+14&lt;=EOMONTH($B$8,0),$B$8+14,"")</f>
        <v>46341</v>
      </c>
      <c r="Q12" s="13" t="n">
        <f aca="false">IF($B$8+15&lt;=EOMONTH($B$8,0),$B$8+15,"")</f>
        <v>46342</v>
      </c>
      <c r="R12" s="13" t="n">
        <f aca="false">IF($B$8+16&lt;=EOMONTH($B$8,0),$B$8+16,"")</f>
        <v>46343</v>
      </c>
      <c r="S12" s="13" t="n">
        <f aca="false">IF($B$8+17&lt;=EOMONTH($B$8,0),$B$8+17,"")</f>
        <v>46344</v>
      </c>
      <c r="T12" s="13" t="n">
        <f aca="false">IF($B$8+18&lt;=EOMONTH($B$8,0),$B$8+18,"")</f>
        <v>46345</v>
      </c>
      <c r="U12" s="13" t="n">
        <f aca="false">IF($B$8+19&lt;=EOMONTH($B$8,0),$B$8+19,"")</f>
        <v>46346</v>
      </c>
      <c r="V12" s="13" t="n">
        <f aca="false">IF($B$8+20&lt;=EOMONTH($B$8,0),$B$8+20,"")</f>
        <v>46347</v>
      </c>
      <c r="W12" s="13" t="n">
        <f aca="false">IF($B$8+21&lt;=EOMONTH($B$8,0),$B$8+21,"")</f>
        <v>46348</v>
      </c>
      <c r="X12" s="13" t="n">
        <f aca="false">IF($B$8+22&lt;=EOMONTH($B$8,0),$B$8+22,"")</f>
        <v>46349</v>
      </c>
      <c r="Y12" s="13" t="n">
        <f aca="false">IF($B$8+23&lt;=EOMONTH($B$8,0),$B$8+23,"")</f>
        <v>46350</v>
      </c>
      <c r="Z12" s="13" t="n">
        <f aca="false">IF($B$8+24&lt;=EOMONTH($B$8,0),$B$8+24,"")</f>
        <v>46351</v>
      </c>
      <c r="AA12" s="13" t="n">
        <f aca="false">IF($B$8+25&lt;=EOMONTH($B$8,0),$B$8+25,"")</f>
        <v>46352</v>
      </c>
      <c r="AB12" s="13" t="n">
        <f aca="false">IF($B$8+26&lt;=EOMONTH($B$8,0),$B$8+26,"")</f>
        <v>46353</v>
      </c>
      <c r="AC12" s="13" t="n">
        <f aca="false">IF($B$8+27&lt;=EOMONTH($B$8,0),$B$8+27,"")</f>
        <v>46354</v>
      </c>
      <c r="AD12" s="13" t="n">
        <f aca="false">IF($B$8+28&lt;=EOMONTH($B$8,0),$B$8+28,"")</f>
        <v>46355</v>
      </c>
      <c r="AE12" s="13" t="n">
        <f aca="false">IF($B$8+29&lt;=EOMONTH($B$8,0),$B$8+29,"")</f>
        <v>46356</v>
      </c>
      <c r="AF12" s="13" t="str">
        <f aca="false">IF($B$8+30&lt;=EOMONTH($B$8,0),$B$8+30,"")</f>
        <v/>
      </c>
      <c r="AG12" s="12" t="s">
        <v>8</v>
      </c>
      <c r="AH12" s="14" t="s">
        <v>9</v>
      </c>
      <c r="AI12" s="14" t="s">
        <v>10</v>
      </c>
      <c r="AJ12" s="14" t="s">
        <v>11</v>
      </c>
      <c r="AK12" s="14" t="s">
        <v>12</v>
      </c>
    </row>
    <row r="13" customFormat="false" ht="15" hidden="false" customHeight="false" outlineLevel="0" collapsed="false">
      <c r="A13" s="15" t="s">
        <v>13</v>
      </c>
      <c r="B13" s="16"/>
      <c r="C13" s="16" t="s">
        <v>14</v>
      </c>
      <c r="D13" s="16" t="s">
        <v>14</v>
      </c>
      <c r="E13" s="16" t="s">
        <v>15</v>
      </c>
      <c r="F13" s="16" t="s">
        <v>15</v>
      </c>
      <c r="G13" s="16" t="s">
        <v>14</v>
      </c>
      <c r="H13" s="16"/>
      <c r="I13" s="16"/>
      <c r="J13" s="16" t="s">
        <v>14</v>
      </c>
      <c r="K13" s="16" t="s">
        <v>14</v>
      </c>
      <c r="L13" s="16" t="s">
        <v>14</v>
      </c>
      <c r="M13" s="16" t="s">
        <v>14</v>
      </c>
      <c r="N13" s="16" t="s">
        <v>14</v>
      </c>
      <c r="O13" s="16"/>
      <c r="P13" s="16"/>
      <c r="Q13" s="16" t="s">
        <v>14</v>
      </c>
      <c r="R13" s="16" t="s">
        <v>14</v>
      </c>
      <c r="S13" s="16" t="s">
        <v>14</v>
      </c>
      <c r="T13" s="16" t="s">
        <v>14</v>
      </c>
      <c r="U13" s="16" t="s">
        <v>14</v>
      </c>
      <c r="V13" s="16"/>
      <c r="W13" s="16"/>
      <c r="X13" s="16" t="s">
        <v>14</v>
      </c>
      <c r="Y13" s="16" t="s">
        <v>14</v>
      </c>
      <c r="Z13" s="16" t="s">
        <v>14</v>
      </c>
      <c r="AA13" s="16" t="s">
        <v>14</v>
      </c>
      <c r="AB13" s="16" t="s">
        <v>14</v>
      </c>
      <c r="AC13" s="16"/>
      <c r="AD13" s="16"/>
      <c r="AE13" s="16" t="s">
        <v>14</v>
      </c>
      <c r="AF13" s="16"/>
      <c r="AG13" s="17" t="n">
        <f aca="false">COUNTIF($B13:$AF13,"P")</f>
        <v>19</v>
      </c>
      <c r="AH13" s="17" t="n">
        <f aca="false">COUNTIF($B13:$AF13,"A")</f>
        <v>0</v>
      </c>
      <c r="AI13" s="17" t="n">
        <f aca="false">COUNTIF($B13:$AF13,"L")</f>
        <v>2</v>
      </c>
      <c r="AJ13" s="17" t="n">
        <f aca="false">COUNTIF($B13:$AF13,"S")</f>
        <v>0</v>
      </c>
      <c r="AK13" s="18" t="n">
        <f aca="false">IF(OR($A13="",$K$8=0),"",AG13/$K$8)</f>
        <v>0.904761904761905</v>
      </c>
    </row>
    <row r="14" customFormat="false" ht="15" hidden="false" customHeight="false" outlineLevel="0" collapsed="false">
      <c r="A14" s="15" t="s">
        <v>16</v>
      </c>
      <c r="B14" s="16"/>
      <c r="C14" s="16" t="s">
        <v>14</v>
      </c>
      <c r="D14" s="16" t="s">
        <v>14</v>
      </c>
      <c r="E14" s="16" t="s">
        <v>14</v>
      </c>
      <c r="F14" s="16" t="s">
        <v>14</v>
      </c>
      <c r="G14" s="16" t="s">
        <v>14</v>
      </c>
      <c r="H14" s="16"/>
      <c r="I14" s="16"/>
      <c r="J14" s="16" t="s">
        <v>14</v>
      </c>
      <c r="K14" s="16" t="s">
        <v>14</v>
      </c>
      <c r="L14" s="16" t="s">
        <v>17</v>
      </c>
      <c r="M14" s="16" t="s">
        <v>14</v>
      </c>
      <c r="N14" s="16" t="s">
        <v>14</v>
      </c>
      <c r="O14" s="16"/>
      <c r="P14" s="16"/>
      <c r="Q14" s="16" t="s">
        <v>14</v>
      </c>
      <c r="R14" s="16" t="s">
        <v>14</v>
      </c>
      <c r="S14" s="16" t="s">
        <v>14</v>
      </c>
      <c r="T14" s="16" t="s">
        <v>14</v>
      </c>
      <c r="U14" s="16" t="s">
        <v>14</v>
      </c>
      <c r="V14" s="16"/>
      <c r="W14" s="16"/>
      <c r="X14" s="16" t="s">
        <v>14</v>
      </c>
      <c r="Y14" s="16" t="s">
        <v>14</v>
      </c>
      <c r="Z14" s="16" t="s">
        <v>14</v>
      </c>
      <c r="AA14" s="16" t="s">
        <v>14</v>
      </c>
      <c r="AB14" s="16" t="s">
        <v>14</v>
      </c>
      <c r="AC14" s="16"/>
      <c r="AD14" s="16"/>
      <c r="AE14" s="16" t="s">
        <v>14</v>
      </c>
      <c r="AF14" s="16"/>
      <c r="AG14" s="17" t="n">
        <f aca="false">COUNTIF($B14:$AF14,"P")</f>
        <v>20</v>
      </c>
      <c r="AH14" s="17" t="n">
        <f aca="false">COUNTIF($B14:$AF14,"A")</f>
        <v>0</v>
      </c>
      <c r="AI14" s="17" t="n">
        <f aca="false">COUNTIF($B14:$AF14,"L")</f>
        <v>0</v>
      </c>
      <c r="AJ14" s="17" t="n">
        <f aca="false">COUNTIF($B14:$AF14,"S")</f>
        <v>1</v>
      </c>
      <c r="AK14" s="18" t="n">
        <f aca="false">IF(OR($A14="",$K$8=0),"",AG14/$K$8)</f>
        <v>0.952380952380952</v>
      </c>
    </row>
    <row r="15" customFormat="false" ht="15" hidden="false" customHeight="false" outlineLevel="0" collapsed="false">
      <c r="A15" s="15" t="s">
        <v>18</v>
      </c>
      <c r="B15" s="16"/>
      <c r="C15" s="16" t="s">
        <v>14</v>
      </c>
      <c r="D15" s="16" t="s">
        <v>14</v>
      </c>
      <c r="E15" s="16" t="s">
        <v>14</v>
      </c>
      <c r="F15" s="16" t="s">
        <v>14</v>
      </c>
      <c r="G15" s="16" t="s">
        <v>14</v>
      </c>
      <c r="H15" s="16"/>
      <c r="I15" s="16"/>
      <c r="J15" s="16" t="s">
        <v>14</v>
      </c>
      <c r="K15" s="16" t="s">
        <v>14</v>
      </c>
      <c r="L15" s="16" t="s">
        <v>14</v>
      </c>
      <c r="M15" s="16" t="s">
        <v>14</v>
      </c>
      <c r="N15" s="16" t="s">
        <v>14</v>
      </c>
      <c r="O15" s="16"/>
      <c r="P15" s="16"/>
      <c r="Q15" s="16" t="s">
        <v>14</v>
      </c>
      <c r="R15" s="16" t="s">
        <v>14</v>
      </c>
      <c r="S15" s="16" t="s">
        <v>19</v>
      </c>
      <c r="T15" s="16" t="s">
        <v>14</v>
      </c>
      <c r="U15" s="16" t="s">
        <v>14</v>
      </c>
      <c r="V15" s="16"/>
      <c r="W15" s="16"/>
      <c r="X15" s="16" t="s">
        <v>14</v>
      </c>
      <c r="Y15" s="16" t="s">
        <v>14</v>
      </c>
      <c r="Z15" s="16" t="s">
        <v>14</v>
      </c>
      <c r="AA15" s="16" t="s">
        <v>14</v>
      </c>
      <c r="AB15" s="16" t="s">
        <v>14</v>
      </c>
      <c r="AC15" s="16"/>
      <c r="AD15" s="16"/>
      <c r="AE15" s="16" t="s">
        <v>14</v>
      </c>
      <c r="AF15" s="16"/>
      <c r="AG15" s="17" t="n">
        <f aca="false">COUNTIF($B15:$AF15,"P")</f>
        <v>20</v>
      </c>
      <c r="AH15" s="17" t="n">
        <f aca="false">COUNTIF($B15:$AF15,"A")</f>
        <v>1</v>
      </c>
      <c r="AI15" s="17" t="n">
        <f aca="false">COUNTIF($B15:$AF15,"L")</f>
        <v>0</v>
      </c>
      <c r="AJ15" s="17" t="n">
        <f aca="false">COUNTIF($B15:$AF15,"S")</f>
        <v>0</v>
      </c>
      <c r="AK15" s="18" t="n">
        <f aca="false">IF(OR($A15="",$K$8=0),"",AG15/$K$8)</f>
        <v>0.952380952380952</v>
      </c>
    </row>
    <row r="16" customFormat="false" ht="15" hidden="false" customHeight="false" outlineLevel="0" collapsed="false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 t="n">
        <f aca="false">COUNTIF($B16:$AF16,"P")</f>
        <v>0</v>
      </c>
      <c r="AH16" s="17" t="n">
        <f aca="false">COUNTIF($B16:$AF16,"A")</f>
        <v>0</v>
      </c>
      <c r="AI16" s="17" t="n">
        <f aca="false">COUNTIF($B16:$AF16,"L")</f>
        <v>0</v>
      </c>
      <c r="AJ16" s="17" t="n">
        <f aca="false">COUNTIF($B16:$AF16,"S")</f>
        <v>0</v>
      </c>
      <c r="AK16" s="18" t="str">
        <f aca="false">IF(OR($A16="",$K$8=0),"",AG16/$K$8)</f>
        <v/>
      </c>
    </row>
    <row r="17" customFormat="false" ht="15" hidden="false" customHeight="false" outlineLevel="0" collapsed="false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 t="n">
        <f aca="false">COUNTIF($B17:$AF17,"P")</f>
        <v>0</v>
      </c>
      <c r="AH17" s="17" t="n">
        <f aca="false">COUNTIF($B17:$AF17,"A")</f>
        <v>0</v>
      </c>
      <c r="AI17" s="17" t="n">
        <f aca="false">COUNTIF($B17:$AF17,"L")</f>
        <v>0</v>
      </c>
      <c r="AJ17" s="17" t="n">
        <f aca="false">COUNTIF($B17:$AF17,"S")</f>
        <v>0</v>
      </c>
      <c r="AK17" s="18" t="str">
        <f aca="false">IF(OR($A17="",$K$8=0),"",AG17/$K$8)</f>
        <v/>
      </c>
    </row>
    <row r="18" customFormat="false" ht="15" hidden="false" customHeight="false" outlineLevel="0" collapsed="false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 t="n">
        <f aca="false">COUNTIF($B18:$AF18,"P")</f>
        <v>0</v>
      </c>
      <c r="AH18" s="17" t="n">
        <f aca="false">COUNTIF($B18:$AF18,"A")</f>
        <v>0</v>
      </c>
      <c r="AI18" s="17" t="n">
        <f aca="false">COUNTIF($B18:$AF18,"L")</f>
        <v>0</v>
      </c>
      <c r="AJ18" s="17" t="n">
        <f aca="false">COUNTIF($B18:$AF18,"S")</f>
        <v>0</v>
      </c>
      <c r="AK18" s="18" t="str">
        <f aca="false">IF(OR($A18="",$K$8=0),"",AG18/$K$8)</f>
        <v/>
      </c>
    </row>
    <row r="19" customFormat="false" ht="15" hidden="false" customHeight="false" outlineLevel="0" collapsed="false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 t="n">
        <f aca="false">COUNTIF($B19:$AF19,"P")</f>
        <v>0</v>
      </c>
      <c r="AH19" s="17" t="n">
        <f aca="false">COUNTIF($B19:$AF19,"A")</f>
        <v>0</v>
      </c>
      <c r="AI19" s="17" t="n">
        <f aca="false">COUNTIF($B19:$AF19,"L")</f>
        <v>0</v>
      </c>
      <c r="AJ19" s="17" t="n">
        <f aca="false">COUNTIF($B19:$AF19,"S")</f>
        <v>0</v>
      </c>
      <c r="AK19" s="18" t="str">
        <f aca="false">IF(OR($A19="",$K$8=0),"",AG19/$K$8)</f>
        <v/>
      </c>
    </row>
    <row r="20" customFormat="false" ht="15" hidden="false" customHeight="false" outlineLevel="0" collapsed="false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 t="n">
        <f aca="false">COUNTIF($B20:$AF20,"P")</f>
        <v>0</v>
      </c>
      <c r="AH20" s="17" t="n">
        <f aca="false">COUNTIF($B20:$AF20,"A")</f>
        <v>0</v>
      </c>
      <c r="AI20" s="17" t="n">
        <f aca="false">COUNTIF($B20:$AF20,"L")</f>
        <v>0</v>
      </c>
      <c r="AJ20" s="17" t="n">
        <f aca="false">COUNTIF($B20:$AF20,"S")</f>
        <v>0</v>
      </c>
      <c r="AK20" s="18" t="str">
        <f aca="false">IF(OR($A20="",$K$8=0),"",AG20/$K$8)</f>
        <v/>
      </c>
    </row>
    <row r="21" customFormat="false" ht="15" hidden="false" customHeight="false" outlineLevel="0" collapsed="false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 t="n">
        <f aca="false">COUNTIF($B21:$AF21,"P")</f>
        <v>0</v>
      </c>
      <c r="AH21" s="17" t="n">
        <f aca="false">COUNTIF($B21:$AF21,"A")</f>
        <v>0</v>
      </c>
      <c r="AI21" s="17" t="n">
        <f aca="false">COUNTIF($B21:$AF21,"L")</f>
        <v>0</v>
      </c>
      <c r="AJ21" s="17" t="n">
        <f aca="false">COUNTIF($B21:$AF21,"S")</f>
        <v>0</v>
      </c>
      <c r="AK21" s="18" t="str">
        <f aca="false">IF(OR($A21="",$K$8=0),"",AG21/$K$8)</f>
        <v/>
      </c>
    </row>
    <row r="22" customFormat="false" ht="15" hidden="false" customHeight="false" outlineLevel="0" collapsed="false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 t="n">
        <f aca="false">COUNTIF($B22:$AF22,"P")</f>
        <v>0</v>
      </c>
      <c r="AH22" s="17" t="n">
        <f aca="false">COUNTIF($B22:$AF22,"A")</f>
        <v>0</v>
      </c>
      <c r="AI22" s="17" t="n">
        <f aca="false">COUNTIF($B22:$AF22,"L")</f>
        <v>0</v>
      </c>
      <c r="AJ22" s="17" t="n">
        <f aca="false">COUNTIF($B22:$AF22,"S")</f>
        <v>0</v>
      </c>
      <c r="AK22" s="18" t="str">
        <f aca="false">IF(OR($A22="",$K$8=0),"",AG22/$K$8)</f>
        <v/>
      </c>
    </row>
    <row r="23" customFormat="false" ht="15" hidden="false" customHeight="false" outlineLevel="0" collapsed="false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 t="n">
        <f aca="false">COUNTIF($B23:$AF23,"P")</f>
        <v>0</v>
      </c>
      <c r="AH23" s="17" t="n">
        <f aca="false">COUNTIF($B23:$AF23,"A")</f>
        <v>0</v>
      </c>
      <c r="AI23" s="17" t="n">
        <f aca="false">COUNTIF($B23:$AF23,"L")</f>
        <v>0</v>
      </c>
      <c r="AJ23" s="17" t="n">
        <f aca="false">COUNTIF($B23:$AF23,"S")</f>
        <v>0</v>
      </c>
      <c r="AK23" s="18" t="str">
        <f aca="false">IF(OR($A23="",$K$8=0),"",AG23/$K$8)</f>
        <v/>
      </c>
    </row>
    <row r="24" customFormat="false" ht="15" hidden="false" customHeight="false" outlineLevel="0" collapsed="false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 t="n">
        <f aca="false">COUNTIF($B24:$AF24,"P")</f>
        <v>0</v>
      </c>
      <c r="AH24" s="17" t="n">
        <f aca="false">COUNTIF($B24:$AF24,"A")</f>
        <v>0</v>
      </c>
      <c r="AI24" s="17" t="n">
        <f aca="false">COUNTIF($B24:$AF24,"L")</f>
        <v>0</v>
      </c>
      <c r="AJ24" s="17" t="n">
        <f aca="false">COUNTIF($B24:$AF24,"S")</f>
        <v>0</v>
      </c>
      <c r="AK24" s="18" t="str">
        <f aca="false">IF(OR($A24="",$K$8=0),"",AG24/$K$8)</f>
        <v/>
      </c>
    </row>
    <row r="25" customFormat="false" ht="15" hidden="false" customHeight="false" outlineLevel="0" collapsed="false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 t="n">
        <f aca="false">COUNTIF($B25:$AF25,"P")</f>
        <v>0</v>
      </c>
      <c r="AH25" s="17" t="n">
        <f aca="false">COUNTIF($B25:$AF25,"A")</f>
        <v>0</v>
      </c>
      <c r="AI25" s="17" t="n">
        <f aca="false">COUNTIF($B25:$AF25,"L")</f>
        <v>0</v>
      </c>
      <c r="AJ25" s="17" t="n">
        <f aca="false">COUNTIF($B25:$AF25,"S")</f>
        <v>0</v>
      </c>
      <c r="AK25" s="18" t="str">
        <f aca="false">IF(OR($A25="",$K$8=0),"",AG25/$K$8)</f>
        <v/>
      </c>
    </row>
    <row r="26" customFormat="false" ht="15" hidden="false" customHeight="false" outlineLevel="0" collapsed="false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 t="n">
        <f aca="false">COUNTIF($B26:$AF26,"P")</f>
        <v>0</v>
      </c>
      <c r="AH26" s="17" t="n">
        <f aca="false">COUNTIF($B26:$AF26,"A")</f>
        <v>0</v>
      </c>
      <c r="AI26" s="17" t="n">
        <f aca="false">COUNTIF($B26:$AF26,"L")</f>
        <v>0</v>
      </c>
      <c r="AJ26" s="17" t="n">
        <f aca="false">COUNTIF($B26:$AF26,"S")</f>
        <v>0</v>
      </c>
      <c r="AK26" s="18" t="str">
        <f aca="false">IF(OR($A26="",$K$8=0),"",AG26/$K$8)</f>
        <v/>
      </c>
    </row>
    <row r="27" customFormat="false" ht="15" hidden="false" customHeight="false" outlineLevel="0" collapsed="false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 t="n">
        <f aca="false">COUNTIF($B27:$AF27,"P")</f>
        <v>0</v>
      </c>
      <c r="AH27" s="17" t="n">
        <f aca="false">COUNTIF($B27:$AF27,"A")</f>
        <v>0</v>
      </c>
      <c r="AI27" s="17" t="n">
        <f aca="false">COUNTIF($B27:$AF27,"L")</f>
        <v>0</v>
      </c>
      <c r="AJ27" s="17" t="n">
        <f aca="false">COUNTIF($B27:$AF27,"S")</f>
        <v>0</v>
      </c>
      <c r="AK27" s="18" t="str">
        <f aca="false">IF(OR($A27="",$K$8=0),"",AG27/$K$8)</f>
        <v/>
      </c>
    </row>
    <row r="28" customFormat="false" ht="15" hidden="false" customHeight="false" outlineLevel="0" collapsed="false">
      <c r="A28" s="19" t="s">
        <v>20</v>
      </c>
      <c r="AG28" s="20" t="n">
        <f aca="false">SUM(AG13:AG27)</f>
        <v>59</v>
      </c>
      <c r="AH28" s="20" t="n">
        <f aca="false">SUM(AH13:AH27)</f>
        <v>1</v>
      </c>
      <c r="AI28" s="20" t="n">
        <f aca="false">SUM(AI13:AI27)</f>
        <v>2</v>
      </c>
      <c r="AJ28" s="20" t="n">
        <f aca="false">SUM(AJ13:AJ27)</f>
        <v>1</v>
      </c>
    </row>
  </sheetData>
  <mergeCells count="2">
    <mergeCell ref="B8:E8"/>
    <mergeCell ref="B9:E9"/>
  </mergeCells>
  <conditionalFormatting sqref="B13:AF27">
    <cfRule type="cellIs" priority="2" operator="equal" aboveAverage="0" equalAverage="0" bottom="0" percent="0" rank="0" text="" dxfId="0">
      <formula>"P"</formula>
    </cfRule>
    <cfRule type="cellIs" priority="3" operator="equal" aboveAverage="0" equalAverage="0" bottom="0" percent="0" rank="0" text="" dxfId="1">
      <formula>"A"</formula>
    </cfRule>
    <cfRule type="cellIs" priority="4" operator="equal" aboveAverage="0" equalAverage="0" bottom="0" percent="0" rank="0" text="" dxfId="2">
      <formula>"L"</formula>
    </cfRule>
    <cfRule type="cellIs" priority="5" operator="equal" aboveAverage="0" equalAverage="0" bottom="0" percent="0" rank="0" text="" dxfId="3">
      <formula>"S"</formula>
    </cfRule>
    <cfRule type="cellIs" priority="6" operator="equal" aboveAverage="0" equalAverage="0" bottom="0" percent="0" rank="0" text="" dxfId="4">
      <formula>"H"</formula>
    </cfRule>
    <cfRule type="expression" priority="7" aboveAverage="0" equalAverage="0" bottom="0" percent="0" rank="0" text="" dxfId="5">
      <formula>AND(B$12&lt;&gt;"",OR(AND($B$9=1,WEEKDAY(B$12,2)&gt;=6),AND($B$9=7,OR(WEEKDAY(B$12,2)=5,WEEKDAY(B$12,2)=6))))</formula>
    </cfRule>
  </conditionalFormatting>
  <dataValidations count="2">
    <dataValidation allowBlank="false" errorStyle="stop" operator="between" showDropDown="false" showErrorMessage="false" showInputMessage="false" sqref="B9" type="list">
      <formula1>"1,7"</formula1>
      <formula2>0</formula2>
    </dataValidation>
    <dataValidation allowBlank="true" errorStyle="stop" operator="between" showDropDown="false" showErrorMessage="false" showInputMessage="false" sqref="B13:AF27" type="list">
      <formula1>"P,A,L,S,H"</formula1>
      <formula2>0</formula2>
    </dataValidation>
  </dataValidations>
  <hyperlinks>
    <hyperlink ref="N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21</v>
      </c>
    </row>
    <row r="6" customFormat="false" ht="16.5" hidden="false" customHeight="true" outlineLevel="0" collapsed="false">
      <c r="A6" s="4" t="s">
        <v>22</v>
      </c>
    </row>
    <row r="7" customFormat="false" ht="9" hidden="false" customHeight="true" outlineLevel="0" collapsed="false"/>
    <row r="8" customFormat="false" ht="15" hidden="false" customHeight="false" outlineLevel="0" collapsed="false">
      <c r="A8" s="21" t="s">
        <v>23</v>
      </c>
    </row>
    <row r="9" customFormat="false" ht="15.75" hidden="false" customHeight="true" outlineLevel="0" collapsed="false">
      <c r="A9" s="22" t="n">
        <v>1</v>
      </c>
      <c r="B9" s="23" t="s">
        <v>24</v>
      </c>
    </row>
    <row r="10" customFormat="false" ht="15.75" hidden="false" customHeight="true" outlineLevel="0" collapsed="false">
      <c r="A10" s="22" t="n">
        <v>2</v>
      </c>
      <c r="B10" s="23" t="s">
        <v>25</v>
      </c>
    </row>
    <row r="11" customFormat="false" ht="15.75" hidden="false" customHeight="true" outlineLevel="0" collapsed="false">
      <c r="A11" s="22" t="n">
        <v>3</v>
      </c>
      <c r="B11" s="23" t="s">
        <v>26</v>
      </c>
    </row>
    <row r="12" customFormat="false" ht="27.75" hidden="false" customHeight="true" outlineLevel="0" collapsed="false">
      <c r="A12" s="22" t="n">
        <v>4</v>
      </c>
      <c r="B12" s="23" t="s">
        <v>27</v>
      </c>
    </row>
    <row r="14" customFormat="false" ht="15" hidden="false" customHeight="false" outlineLevel="0" collapsed="false">
      <c r="A14" s="21" t="s">
        <v>28</v>
      </c>
    </row>
    <row r="15" customFormat="false" ht="15" hidden="false" customHeight="false" outlineLevel="0" collapsed="false">
      <c r="A15" s="15"/>
      <c r="B15" s="24" t="s">
        <v>29</v>
      </c>
    </row>
    <row r="16" customFormat="false" ht="15" hidden="false" customHeight="false" outlineLevel="0" collapsed="false">
      <c r="A16" s="25"/>
      <c r="B16" s="24" t="s">
        <v>30</v>
      </c>
    </row>
    <row r="17" customFormat="false" ht="15" hidden="false" customHeight="false" outlineLevel="0" collapsed="false">
      <c r="A17" s="19"/>
      <c r="B17" s="24" t="s">
        <v>31</v>
      </c>
    </row>
    <row r="19" customFormat="false" ht="15" hidden="false" customHeight="false" outlineLevel="0" collapsed="false">
      <c r="A19" s="21" t="s">
        <v>32</v>
      </c>
    </row>
    <row r="20" customFormat="false" ht="15" hidden="false" customHeight="false" outlineLevel="0" collapsed="false">
      <c r="B20" s="24" t="s">
        <v>33</v>
      </c>
    </row>
    <row r="22" customFormat="false" ht="15" hidden="false" customHeight="false" outlineLevel="0" collapsed="false">
      <c r="A22" s="21" t="s">
        <v>34</v>
      </c>
    </row>
    <row r="23" customFormat="false" ht="15" hidden="false" customHeight="false" outlineLevel="0" collapsed="false">
      <c r="B23" s="24" t="s">
        <v>35</v>
      </c>
    </row>
    <row r="24" customFormat="false" ht="15" hidden="false" customHeight="false" outlineLevel="0" collapsed="false">
      <c r="B24" s="24" t="s">
        <v>36</v>
      </c>
    </row>
    <row r="25" customFormat="false" ht="15" hidden="false" customHeight="false" outlineLevel="0" collapsed="false">
      <c r="B25" s="24" t="s">
        <v>37</v>
      </c>
    </row>
    <row r="26" customFormat="false" ht="15" hidden="false" customHeight="false" outlineLevel="0" collapsed="false">
      <c r="B26" s="24" t="s">
        <v>38</v>
      </c>
    </row>
    <row r="27" customFormat="false" ht="15" hidden="false" customHeight="false" outlineLevel="0" collapsed="false">
      <c r="B27" s="24" t="s">
        <v>39</v>
      </c>
    </row>
    <row r="29" customFormat="false" ht="15" hidden="false" customHeight="false" outlineLevel="0" collapsed="false">
      <c r="B29" s="26" t="s">
        <v>40</v>
      </c>
    </row>
  </sheetData>
  <hyperlinks>
    <hyperlink ref="C2" r:id="rId1" display="www.excelintellect.com"/>
    <hyperlink ref="B29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2026-11-04T13:46:38Z</dcterms:created>
  <dc:creator>Excel Intellect</dc:creator>
  <dc:description>Free attendance log template. www.excelintellect.com</dc:description>
  <dc:language>en-US</dc:language>
  <cp:lastModifiedBy/>
  <dcterms:modified xsi:type="dcterms:W3CDTF">2026-11-04T13:46:39Z</dcterms:modified>
  <cp:revision>0</cp:revision>
  <dc:subject>Free spreadsheet template</dc:subject>
  <dc:title>Attendance Log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